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Hoja1!$B$1:$Y$25</definedName>
  </definedNames>
  <calcPr calcId="125725"/>
</workbook>
</file>

<file path=xl/calcChain.xml><?xml version="1.0" encoding="utf-8"?>
<calcChain xmlns="http://schemas.openxmlformats.org/spreadsheetml/2006/main">
  <c r="J11" i="1"/>
  <c r="T16"/>
  <c r="T17" s="1"/>
  <c r="O21"/>
  <c r="O22" s="1"/>
  <c r="Y16"/>
  <c r="Y17" s="1"/>
  <c r="Y11"/>
  <c r="Y12" s="1"/>
  <c r="T21"/>
  <c r="T22" s="1"/>
  <c r="T11"/>
  <c r="T12" s="1"/>
  <c r="E6"/>
  <c r="E7" s="1"/>
  <c r="O16"/>
  <c r="O17" s="1"/>
  <c r="E21"/>
  <c r="E22" s="1"/>
  <c r="O11"/>
  <c r="O12" s="1"/>
  <c r="O6"/>
  <c r="O7" s="1"/>
  <c r="E16"/>
  <c r="E17" s="1"/>
  <c r="E11"/>
  <c r="E12" s="1"/>
  <c r="J16"/>
  <c r="J17" s="1"/>
  <c r="J21"/>
  <c r="J22" s="1"/>
  <c r="J12"/>
  <c r="J6"/>
  <c r="J7" s="1"/>
  <c r="W21" l="1"/>
  <c r="W19" s="1"/>
  <c r="W20" s="1"/>
</calcChain>
</file>

<file path=xl/sharedStrings.xml><?xml version="1.0" encoding="utf-8"?>
<sst xmlns="http://schemas.openxmlformats.org/spreadsheetml/2006/main" count="99" uniqueCount="35">
  <si>
    <t>TALLA</t>
  </si>
  <si>
    <t>COSTE</t>
  </si>
  <si>
    <t>REBECA</t>
  </si>
  <si>
    <t>SUDADERA</t>
  </si>
  <si>
    <t>POLO M/C</t>
  </si>
  <si>
    <t>POLO M/L</t>
  </si>
  <si>
    <t>PANTALÓN INF</t>
  </si>
  <si>
    <t>BERMUDA INF VESTIR</t>
  </si>
  <si>
    <t>PANTALÓN MASC</t>
  </si>
  <si>
    <t>PANTALÓN FEM</t>
  </si>
  <si>
    <t>BERMUDA VESTIR</t>
  </si>
  <si>
    <t>FALDA</t>
  </si>
  <si>
    <t>BABY</t>
  </si>
  <si>
    <t>CHÁNDAL</t>
  </si>
  <si>
    <t>PANT. CHÁNDAL</t>
  </si>
  <si>
    <t>CAMISETA M/L</t>
  </si>
  <si>
    <t>UNID</t>
  </si>
  <si>
    <t>PVP</t>
  </si>
  <si>
    <t>BERMUDA DEPORTE</t>
  </si>
  <si>
    <t>CHAQUETA CHÁNDAL</t>
  </si>
  <si>
    <t>CAMISETA DEP M/C</t>
  </si>
  <si>
    <t>TOTAL</t>
  </si>
  <si>
    <t>IVA (21%)</t>
  </si>
  <si>
    <r>
      <t xml:space="preserve">TOTAL A PAGAR
</t>
    </r>
    <r>
      <rPr>
        <b/>
        <sz val="10"/>
        <color theme="1"/>
        <rFont val="Calibri"/>
        <family val="2"/>
        <scheme val="minor"/>
      </rPr>
      <t>(IVA incluído)</t>
    </r>
  </si>
  <si>
    <t>APELLIDOS DEL ALUMNO/A</t>
  </si>
  <si>
    <t>NOMBRE DEL ALUMNO/A</t>
  </si>
  <si>
    <t>CURSO:</t>
  </si>
  <si>
    <t>FECHA PEDIDO:</t>
  </si>
  <si>
    <r>
      <rPr>
        <b/>
        <sz val="8"/>
        <color theme="1"/>
        <rFont val="Calibri"/>
        <family val="2"/>
        <scheme val="minor"/>
      </rPr>
      <t>Cooperativa de Enseñanza
“COLEGIO SAN JOAQUÍN”</t>
    </r>
    <r>
      <rPr>
        <sz val="8"/>
        <color theme="1"/>
        <rFont val="Calibri"/>
        <family val="2"/>
        <scheme val="minor"/>
      </rPr>
      <t xml:space="preserve">
C/ Cánovas del Castillo, 35
23700 Linares (Jaén) 
Teléfono: 953 650 114</t>
    </r>
  </si>
  <si>
    <t>T1</t>
  </si>
  <si>
    <t>T2</t>
  </si>
  <si>
    <t>T3</t>
  </si>
  <si>
    <t>www.colegiosanjoaquin.es
info@colegiosanjoaquin.es</t>
  </si>
  <si>
    <r>
      <rPr>
        <b/>
        <u/>
        <sz val="14"/>
        <color theme="1"/>
        <rFont val="Calibri"/>
        <family val="2"/>
        <scheme val="minor"/>
      </rPr>
      <t>Cumplimenta tu hoja de pedido de uniforme indicando talla y unidades de cada prenda.</t>
    </r>
    <r>
      <rPr>
        <sz val="14"/>
        <color theme="1"/>
        <rFont val="Calibri"/>
        <family val="2"/>
        <scheme val="minor"/>
      </rPr>
      <t xml:space="preserve">
Una vez finalices guarda el archivo con el nombre y apellidos del alumno:  ejemplo: "PEDIDO FERNANDO ROMÁN LÓPEZ"
y envíalo como adjunto al correo info@colegiosanjoaquin.es
</t>
    </r>
    <r>
      <rPr>
        <b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Se cumplimentará un archivo por alumno/a</t>
    </r>
  </si>
  <si>
    <t>(SOLO SECUNDARIA)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</si>
</sst>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4" fontId="6" fillId="0" borderId="0" xfId="1" applyFont="1" applyFill="1" applyBorder="1" applyAlignment="1" applyProtection="1">
      <alignment horizontal="center" vertical="center"/>
      <protection locked="0"/>
    </xf>
    <xf numFmtId="4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5" fillId="4" borderId="5" xfId="0" applyFont="1" applyFill="1" applyBorder="1" applyAlignment="1" applyProtection="1">
      <alignment horizontal="center" vertical="center"/>
      <protection hidden="1"/>
    </xf>
    <xf numFmtId="44" fontId="12" fillId="0" borderId="1" xfId="1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4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righ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44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44" fontId="10" fillId="0" borderId="1" xfId="0" applyNumberFormat="1" applyFont="1" applyBorder="1" applyAlignment="1" applyProtection="1">
      <alignment horizontal="center" vertical="center"/>
      <protection hidden="1"/>
    </xf>
    <xf numFmtId="44" fontId="7" fillId="0" borderId="2" xfId="0" applyNumberFormat="1" applyFont="1" applyBorder="1" applyAlignment="1" applyProtection="1">
      <alignment horizontal="center" vertical="center"/>
      <protection hidden="1"/>
    </xf>
    <xf numFmtId="44" fontId="7" fillId="0" borderId="3" xfId="0" applyNumberFormat="1" applyFont="1" applyBorder="1" applyAlignment="1" applyProtection="1">
      <alignment horizontal="center" vertical="center"/>
      <protection hidden="1"/>
    </xf>
    <xf numFmtId="44" fontId="7" fillId="0" borderId="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47624</xdr:colOff>
      <xdr:row>8</xdr:row>
      <xdr:rowOff>114300</xdr:rowOff>
    </xdr:from>
    <xdr:to>
      <xdr:col>7</xdr:col>
      <xdr:colOff>30711</xdr:colOff>
      <xdr:row>11</xdr:row>
      <xdr:rowOff>121978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rcRect l="39157" t="40372" r="13004" b="18999"/>
        <a:stretch>
          <a:fillRect/>
        </a:stretch>
      </xdr:blipFill>
      <xdr:spPr bwMode="auto">
        <a:xfrm>
          <a:off x="1209674" y="3209925"/>
          <a:ext cx="1430887" cy="85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39604</xdr:colOff>
      <xdr:row>13</xdr:row>
      <xdr:rowOff>200528</xdr:rowOff>
    </xdr:from>
    <xdr:to>
      <xdr:col>16</xdr:col>
      <xdr:colOff>1388645</xdr:colOff>
      <xdr:row>16</xdr:row>
      <xdr:rowOff>89235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22075" t="48023" r="68883" b="43785"/>
        <a:stretch>
          <a:fillRect/>
        </a:stretch>
      </xdr:blipFill>
      <xdr:spPr bwMode="auto">
        <a:xfrm>
          <a:off x="9250279" y="4362953"/>
          <a:ext cx="1349041" cy="736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428625</xdr:colOff>
      <xdr:row>0</xdr:row>
      <xdr:rowOff>238125</xdr:rowOff>
    </xdr:from>
    <xdr:to>
      <xdr:col>24</xdr:col>
      <xdr:colOff>259043</xdr:colOff>
      <xdr:row>1</xdr:row>
      <xdr:rowOff>365728</xdr:rowOff>
    </xdr:to>
    <xdr:pic>
      <xdr:nvPicPr>
        <xdr:cNvPr id="4" name="2 Imagen" descr="GARBANTEXLOGO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01475" y="238125"/>
          <a:ext cx="2754593" cy="78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0</xdr:row>
      <xdr:rowOff>93295</xdr:rowOff>
    </xdr:from>
    <xdr:to>
      <xdr:col>1</xdr:col>
      <xdr:colOff>1314268</xdr:colOff>
      <xdr:row>1</xdr:row>
      <xdr:rowOff>552450</xdr:rowOff>
    </xdr:to>
    <xdr:pic>
      <xdr:nvPicPr>
        <xdr:cNvPr id="5" name="4 Imagen" descr="SAN JOAQUIN COL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0" y="93295"/>
          <a:ext cx="1238068" cy="1116380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609601</xdr:colOff>
      <xdr:row>0</xdr:row>
      <xdr:rowOff>190500</xdr:rowOff>
    </xdr:from>
    <xdr:to>
      <xdr:col>11</xdr:col>
      <xdr:colOff>1352551</xdr:colOff>
      <xdr:row>1</xdr:row>
      <xdr:rowOff>361950</xdr:rowOff>
    </xdr:to>
    <xdr:pic>
      <xdr:nvPicPr>
        <xdr:cNvPr id="6" name="5 Imagen" descr="Exelencia-Educativa-definitivo-279x300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96101" y="190500"/>
          <a:ext cx="742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81150</xdr:colOff>
      <xdr:row>0</xdr:row>
      <xdr:rowOff>171451</xdr:rowOff>
    </xdr:from>
    <xdr:to>
      <xdr:col>11</xdr:col>
      <xdr:colOff>584205</xdr:colOff>
      <xdr:row>1</xdr:row>
      <xdr:rowOff>385180</xdr:rowOff>
    </xdr:to>
    <xdr:pic>
      <xdr:nvPicPr>
        <xdr:cNvPr id="8" name="7 Imagen" descr="COMBO IS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615175" y="171451"/>
          <a:ext cx="1255530" cy="870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5"/>
  <sheetViews>
    <sheetView tabSelected="1" zoomScaleNormal="100" workbookViewId="0">
      <selection activeCell="AA5" sqref="AA5"/>
    </sheetView>
  </sheetViews>
  <sheetFormatPr baseColWidth="10" defaultRowHeight="15"/>
  <cols>
    <col min="1" max="1" width="2.5703125" style="1" customWidth="1"/>
    <col min="2" max="2" width="21.5703125" style="1" customWidth="1"/>
    <col min="3" max="4" width="5.5703125" style="1" customWidth="1"/>
    <col min="5" max="5" width="8.7109375" style="1" customWidth="1"/>
    <col min="6" max="6" width="2.7109375" style="1" customWidth="1"/>
    <col min="7" max="7" width="21.7109375" style="1" customWidth="1"/>
    <col min="8" max="9" width="5.5703125" style="1" customWidth="1"/>
    <col min="10" max="10" width="8.5703125" style="1" customWidth="1"/>
    <col min="11" max="11" width="2.7109375" style="13" customWidth="1"/>
    <col min="12" max="12" width="21.7109375" style="13" customWidth="1"/>
    <col min="13" max="14" width="5.42578125" style="1" customWidth="1"/>
    <col min="15" max="15" width="8.5703125" style="1" customWidth="1"/>
    <col min="16" max="16" width="2.7109375" style="1" customWidth="1"/>
    <col min="17" max="17" width="21.5703125" style="1" customWidth="1"/>
    <col min="18" max="19" width="5.42578125" style="1" customWidth="1"/>
    <col min="20" max="20" width="8.5703125" style="1" customWidth="1"/>
    <col min="21" max="21" width="2.7109375" style="1" customWidth="1"/>
    <col min="22" max="22" width="21.7109375" style="1" customWidth="1"/>
    <col min="23" max="24" width="5.42578125" style="1" customWidth="1"/>
    <col min="25" max="25" width="8.5703125" style="1" customWidth="1"/>
    <col min="26" max="27" width="5.42578125" style="1" customWidth="1"/>
    <col min="28" max="28" width="8.5703125" style="1" customWidth="1"/>
    <col min="29" max="33" width="4.85546875" style="2" customWidth="1"/>
    <col min="34" max="44" width="4.85546875" style="1" customWidth="1"/>
    <col min="45" max="16384" width="11.42578125" style="1"/>
  </cols>
  <sheetData>
    <row r="1" spans="2:41" ht="51.75" customHeight="1">
      <c r="B1" s="31"/>
      <c r="C1" s="44" t="s">
        <v>28</v>
      </c>
      <c r="D1" s="44"/>
      <c r="E1" s="44"/>
      <c r="F1" s="22"/>
      <c r="G1" s="46" t="s">
        <v>32</v>
      </c>
      <c r="H1" s="27"/>
      <c r="I1" s="27"/>
      <c r="J1" s="27"/>
      <c r="K1" s="27"/>
      <c r="L1" s="28"/>
      <c r="M1" s="20"/>
      <c r="N1" s="33"/>
      <c r="O1" s="33"/>
      <c r="P1" s="33"/>
      <c r="Q1" s="33"/>
      <c r="R1" s="33"/>
      <c r="S1" s="20"/>
      <c r="T1" s="31"/>
      <c r="U1" s="27"/>
      <c r="V1" s="27"/>
      <c r="W1" s="27"/>
      <c r="X1" s="27"/>
      <c r="Y1" s="28"/>
    </row>
    <row r="2" spans="2:41" ht="51.75" customHeight="1" thickBot="1">
      <c r="B2" s="32"/>
      <c r="C2" s="45"/>
      <c r="D2" s="45"/>
      <c r="E2" s="45"/>
      <c r="F2" s="21"/>
      <c r="G2" s="47"/>
      <c r="H2" s="29"/>
      <c r="I2" s="29"/>
      <c r="J2" s="29"/>
      <c r="K2" s="29"/>
      <c r="L2" s="30"/>
      <c r="M2" s="20"/>
      <c r="N2" s="33"/>
      <c r="O2" s="33"/>
      <c r="P2" s="33"/>
      <c r="Q2" s="33"/>
      <c r="R2" s="33"/>
      <c r="S2" s="20"/>
      <c r="T2" s="32"/>
      <c r="U2" s="29"/>
      <c r="V2" s="29"/>
      <c r="W2" s="29"/>
      <c r="X2" s="29"/>
      <c r="Y2" s="30"/>
    </row>
    <row r="3" spans="2:41" s="3" customFormat="1" ht="14.25" customHeight="1">
      <c r="H3" s="70"/>
      <c r="I3" s="70"/>
      <c r="J3" s="70"/>
      <c r="K3" s="4"/>
      <c r="L3" s="4"/>
      <c r="M3" s="70"/>
      <c r="N3" s="70"/>
      <c r="O3" s="70"/>
      <c r="P3" s="5"/>
      <c r="Q3" s="5"/>
      <c r="R3" s="70"/>
      <c r="S3" s="70"/>
      <c r="T3" s="70"/>
      <c r="U3" s="5"/>
      <c r="V3" s="5"/>
      <c r="W3" s="70"/>
      <c r="X3" s="70"/>
      <c r="Y3" s="70"/>
      <c r="Z3" s="70"/>
      <c r="AA3" s="70"/>
      <c r="AB3" s="70"/>
      <c r="AC3" s="71"/>
      <c r="AD3" s="71"/>
      <c r="AE3" s="71"/>
      <c r="AF3" s="70"/>
      <c r="AG3" s="70"/>
      <c r="AH3" s="70"/>
    </row>
    <row r="4" spans="2:41" s="2" customFormat="1" ht="20.25" customHeight="1">
      <c r="B4" s="57"/>
      <c r="C4" s="69" t="s">
        <v>12</v>
      </c>
      <c r="D4" s="69"/>
      <c r="E4" s="69"/>
      <c r="G4" s="57"/>
      <c r="H4" s="69" t="s">
        <v>2</v>
      </c>
      <c r="I4" s="69"/>
      <c r="J4" s="69"/>
      <c r="K4" s="6"/>
      <c r="L4" s="67"/>
      <c r="M4" s="69" t="s">
        <v>8</v>
      </c>
      <c r="N4" s="69"/>
      <c r="O4" s="69"/>
      <c r="Q4" s="51" t="s">
        <v>24</v>
      </c>
      <c r="R4" s="51"/>
      <c r="S4" s="51"/>
      <c r="T4" s="56"/>
      <c r="U4" s="56"/>
      <c r="V4" s="56"/>
      <c r="W4" s="56"/>
      <c r="X4" s="56"/>
      <c r="Y4" s="56"/>
      <c r="AC4" s="23" t="s">
        <v>29</v>
      </c>
      <c r="AD4" s="24">
        <v>3</v>
      </c>
      <c r="AE4" s="24">
        <v>4</v>
      </c>
      <c r="AF4" s="24">
        <v>6</v>
      </c>
      <c r="AG4" s="24">
        <v>8</v>
      </c>
      <c r="AH4" s="24"/>
      <c r="AI4" s="24"/>
      <c r="AJ4" s="24"/>
      <c r="AK4" s="24"/>
      <c r="AL4" s="24"/>
      <c r="AM4" s="24"/>
      <c r="AN4" s="24"/>
      <c r="AO4" s="24"/>
    </row>
    <row r="5" spans="2:41" ht="23.25" customHeight="1">
      <c r="B5" s="57"/>
      <c r="C5" s="14" t="s">
        <v>0</v>
      </c>
      <c r="D5" s="14" t="s">
        <v>16</v>
      </c>
      <c r="E5" s="14" t="s">
        <v>17</v>
      </c>
      <c r="G5" s="57"/>
      <c r="H5" s="16" t="s">
        <v>0</v>
      </c>
      <c r="I5" s="16" t="s">
        <v>16</v>
      </c>
      <c r="J5" s="16" t="s">
        <v>17</v>
      </c>
      <c r="K5" s="7"/>
      <c r="L5" s="67"/>
      <c r="M5" s="14" t="s">
        <v>0</v>
      </c>
      <c r="N5" s="14" t="s">
        <v>16</v>
      </c>
      <c r="O5" s="14" t="s">
        <v>17</v>
      </c>
      <c r="Q5" s="51" t="s">
        <v>25</v>
      </c>
      <c r="R5" s="51"/>
      <c r="S5" s="51"/>
      <c r="T5" s="43"/>
      <c r="U5" s="43"/>
      <c r="V5" s="43"/>
      <c r="W5" s="43"/>
      <c r="X5" s="43"/>
      <c r="Y5" s="43"/>
      <c r="AC5" s="23" t="s">
        <v>30</v>
      </c>
      <c r="AD5" s="24">
        <v>3</v>
      </c>
      <c r="AE5" s="24">
        <v>4</v>
      </c>
      <c r="AF5" s="24">
        <v>6</v>
      </c>
      <c r="AG5" s="24">
        <v>8</v>
      </c>
      <c r="AH5" s="24">
        <v>10</v>
      </c>
      <c r="AI5" s="24">
        <v>12</v>
      </c>
      <c r="AJ5" s="24">
        <v>14</v>
      </c>
      <c r="AK5" s="24">
        <v>16</v>
      </c>
      <c r="AL5" s="24">
        <v>18</v>
      </c>
      <c r="AM5" s="24">
        <v>20</v>
      </c>
      <c r="AN5" s="24">
        <v>22</v>
      </c>
      <c r="AO5" s="24">
        <v>24</v>
      </c>
    </row>
    <row r="6" spans="2:41" ht="23.25" customHeight="1">
      <c r="B6" s="57"/>
      <c r="C6" s="8"/>
      <c r="D6" s="8"/>
      <c r="E6" s="15">
        <f t="shared" ref="E6" si="0">IF(C6&lt;1,0,IF(C6&lt;12,22,IF(C6&lt;18,22,22)))</f>
        <v>0</v>
      </c>
      <c r="G6" s="57"/>
      <c r="H6" s="8"/>
      <c r="I6" s="8"/>
      <c r="J6" s="15">
        <f t="shared" ref="J6" si="1">IF(H6&lt;1,0,IF(H6&lt;12,28,IF(H6&lt;18,30,32)))</f>
        <v>0</v>
      </c>
      <c r="K6" s="9"/>
      <c r="L6" s="67"/>
      <c r="M6" s="8"/>
      <c r="N6" s="8"/>
      <c r="O6" s="15">
        <f t="shared" ref="O6" si="2">IF(M6&lt;1,0,IF(M6&lt;12,28,IF(M6&lt;18,30,32)))</f>
        <v>0</v>
      </c>
      <c r="AC6" s="23" t="s">
        <v>31</v>
      </c>
      <c r="AD6" s="24">
        <v>12</v>
      </c>
      <c r="AE6" s="24">
        <v>14</v>
      </c>
      <c r="AF6" s="24">
        <v>16</v>
      </c>
      <c r="AG6" s="24">
        <v>18</v>
      </c>
      <c r="AH6" s="24">
        <v>20</v>
      </c>
      <c r="AI6" s="24">
        <v>22</v>
      </c>
      <c r="AJ6" s="24">
        <v>24</v>
      </c>
      <c r="AK6" s="25"/>
      <c r="AL6" s="25"/>
      <c r="AM6" s="25"/>
      <c r="AN6" s="25"/>
      <c r="AO6" s="25"/>
    </row>
    <row r="7" spans="2:41" ht="23.25" customHeight="1">
      <c r="B7" s="57"/>
      <c r="C7" s="68" t="s">
        <v>1</v>
      </c>
      <c r="D7" s="68"/>
      <c r="E7" s="26">
        <f t="shared" ref="E7" si="3">D6*E6</f>
        <v>0</v>
      </c>
      <c r="G7" s="57"/>
      <c r="H7" s="68" t="s">
        <v>1</v>
      </c>
      <c r="I7" s="68"/>
      <c r="J7" s="26">
        <f>I6*J6</f>
        <v>0</v>
      </c>
      <c r="K7" s="10"/>
      <c r="L7" s="67"/>
      <c r="M7" s="68" t="s">
        <v>1</v>
      </c>
      <c r="N7" s="68"/>
      <c r="O7" s="26">
        <f t="shared" ref="O7" si="4">N6*O6</f>
        <v>0</v>
      </c>
      <c r="Q7" s="19" t="s">
        <v>26</v>
      </c>
      <c r="R7" s="43"/>
      <c r="S7" s="43"/>
      <c r="T7" s="43"/>
      <c r="U7" s="11"/>
      <c r="V7" s="19" t="s">
        <v>27</v>
      </c>
      <c r="W7" s="40"/>
      <c r="X7" s="41"/>
      <c r="Y7" s="42"/>
    </row>
    <row r="9" spans="2:41" ht="20.25" customHeight="1">
      <c r="B9" s="43"/>
      <c r="C9" s="61" t="s">
        <v>6</v>
      </c>
      <c r="D9" s="62"/>
      <c r="E9" s="63"/>
      <c r="G9" s="72" t="s">
        <v>34</v>
      </c>
      <c r="H9" s="69" t="s">
        <v>3</v>
      </c>
      <c r="I9" s="69"/>
      <c r="J9" s="69"/>
      <c r="K9" s="6"/>
      <c r="L9" s="67"/>
      <c r="M9" s="61" t="s">
        <v>9</v>
      </c>
      <c r="N9" s="62"/>
      <c r="O9" s="63"/>
      <c r="Q9" s="57"/>
      <c r="R9" s="69" t="s">
        <v>13</v>
      </c>
      <c r="S9" s="69"/>
      <c r="T9" s="69"/>
      <c r="V9" s="57"/>
      <c r="W9" s="69" t="s">
        <v>20</v>
      </c>
      <c r="X9" s="69"/>
      <c r="Y9" s="69"/>
    </row>
    <row r="10" spans="2:41" ht="23.25" customHeight="1">
      <c r="B10" s="43"/>
      <c r="C10" s="14" t="s">
        <v>0</v>
      </c>
      <c r="D10" s="14" t="s">
        <v>16</v>
      </c>
      <c r="E10" s="14" t="s">
        <v>17</v>
      </c>
      <c r="G10" s="66"/>
      <c r="H10" s="16" t="s">
        <v>0</v>
      </c>
      <c r="I10" s="16" t="s">
        <v>16</v>
      </c>
      <c r="J10" s="16" t="s">
        <v>17</v>
      </c>
      <c r="K10" s="7"/>
      <c r="L10" s="67"/>
      <c r="M10" s="14" t="s">
        <v>0</v>
      </c>
      <c r="N10" s="14" t="s">
        <v>16</v>
      </c>
      <c r="O10" s="14" t="s">
        <v>17</v>
      </c>
      <c r="Q10" s="57"/>
      <c r="R10" s="14" t="s">
        <v>0</v>
      </c>
      <c r="S10" s="14" t="s">
        <v>16</v>
      </c>
      <c r="T10" s="14" t="s">
        <v>17</v>
      </c>
      <c r="V10" s="57"/>
      <c r="W10" s="14" t="s">
        <v>0</v>
      </c>
      <c r="X10" s="14" t="s">
        <v>16</v>
      </c>
      <c r="Y10" s="14" t="s">
        <v>17</v>
      </c>
    </row>
    <row r="11" spans="2:41" ht="23.25" customHeight="1">
      <c r="B11" s="43"/>
      <c r="C11" s="8"/>
      <c r="D11" s="8"/>
      <c r="E11" s="15">
        <f t="shared" ref="E11" si="5">IF(C11&lt;1,0,IF(C11&lt;12,23,IF(C11&lt;18,23,23)))</f>
        <v>0</v>
      </c>
      <c r="G11" s="66"/>
      <c r="H11" s="8"/>
      <c r="I11" s="8"/>
      <c r="J11" s="15">
        <f>IF(H11&lt;12,0,IF(H11&lt;18,33,35))</f>
        <v>0</v>
      </c>
      <c r="K11" s="9"/>
      <c r="L11" s="67"/>
      <c r="M11" s="8"/>
      <c r="N11" s="8"/>
      <c r="O11" s="15">
        <f t="shared" ref="O11" si="6">IF(M11&lt;1,0,IF(M11&lt;12,28,IF(M11&lt;18,30,32)))</f>
        <v>0</v>
      </c>
      <c r="Q11" s="57"/>
      <c r="R11" s="8"/>
      <c r="S11" s="8"/>
      <c r="T11" s="15">
        <f t="shared" ref="T11" si="7">IF(R11&lt;1,0,IF(R11&lt;12,48,IF(R11&lt;18,55,58)))</f>
        <v>0</v>
      </c>
      <c r="V11" s="57"/>
      <c r="W11" s="8"/>
      <c r="X11" s="8"/>
      <c r="Y11" s="15">
        <f t="shared" ref="Y11" si="8">IF(W11&lt;1,0,IF(W11&lt;12,16,IF(W11&lt;18,18,20)))</f>
        <v>0</v>
      </c>
    </row>
    <row r="12" spans="2:41" ht="23.25" customHeight="1">
      <c r="B12" s="43"/>
      <c r="C12" s="68" t="s">
        <v>1</v>
      </c>
      <c r="D12" s="68"/>
      <c r="E12" s="26">
        <f t="shared" ref="E12" si="9">D11*E11</f>
        <v>0</v>
      </c>
      <c r="G12" s="66"/>
      <c r="H12" s="68" t="s">
        <v>1</v>
      </c>
      <c r="I12" s="68"/>
      <c r="J12" s="26">
        <f t="shared" ref="J12" si="10">I11*J11</f>
        <v>0</v>
      </c>
      <c r="K12" s="10"/>
      <c r="L12" s="67"/>
      <c r="M12" s="68" t="s">
        <v>1</v>
      </c>
      <c r="N12" s="68"/>
      <c r="O12" s="26">
        <f t="shared" ref="O12" si="11">N11*O11</f>
        <v>0</v>
      </c>
      <c r="Q12" s="57"/>
      <c r="R12" s="68" t="s">
        <v>1</v>
      </c>
      <c r="S12" s="68"/>
      <c r="T12" s="26">
        <f t="shared" ref="T12" si="12">S11*T11</f>
        <v>0</v>
      </c>
      <c r="V12" s="57"/>
      <c r="W12" s="68" t="s">
        <v>1</v>
      </c>
      <c r="X12" s="68"/>
      <c r="Y12" s="26">
        <f t="shared" ref="Y12" si="13">X11*Y11</f>
        <v>0</v>
      </c>
    </row>
    <row r="14" spans="2:41" ht="20.25" customHeight="1">
      <c r="B14" s="66"/>
      <c r="C14" s="61" t="s">
        <v>7</v>
      </c>
      <c r="D14" s="62"/>
      <c r="E14" s="63"/>
      <c r="G14" s="66"/>
      <c r="H14" s="69" t="s">
        <v>5</v>
      </c>
      <c r="I14" s="69"/>
      <c r="J14" s="69"/>
      <c r="K14" s="6"/>
      <c r="L14" s="67"/>
      <c r="M14" s="61" t="s">
        <v>11</v>
      </c>
      <c r="N14" s="62"/>
      <c r="O14" s="63"/>
      <c r="Q14" s="66"/>
      <c r="R14" s="61" t="s">
        <v>19</v>
      </c>
      <c r="S14" s="62"/>
      <c r="T14" s="63"/>
      <c r="V14" s="58"/>
      <c r="W14" s="61" t="s">
        <v>15</v>
      </c>
      <c r="X14" s="62"/>
      <c r="Y14" s="63"/>
    </row>
    <row r="15" spans="2:41" ht="23.25" customHeight="1">
      <c r="B15" s="66"/>
      <c r="C15" s="14" t="s">
        <v>0</v>
      </c>
      <c r="D15" s="14" t="s">
        <v>16</v>
      </c>
      <c r="E15" s="14" t="s">
        <v>17</v>
      </c>
      <c r="G15" s="66"/>
      <c r="H15" s="16" t="s">
        <v>0</v>
      </c>
      <c r="I15" s="16" t="s">
        <v>16</v>
      </c>
      <c r="J15" s="16" t="s">
        <v>17</v>
      </c>
      <c r="K15" s="7"/>
      <c r="L15" s="67"/>
      <c r="M15" s="14" t="s">
        <v>0</v>
      </c>
      <c r="N15" s="14" t="s">
        <v>16</v>
      </c>
      <c r="O15" s="14" t="s">
        <v>17</v>
      </c>
      <c r="Q15" s="66"/>
      <c r="R15" s="14" t="s">
        <v>0</v>
      </c>
      <c r="S15" s="14" t="s">
        <v>16</v>
      </c>
      <c r="T15" s="14" t="s">
        <v>17</v>
      </c>
      <c r="V15" s="59"/>
      <c r="W15" s="14" t="s">
        <v>0</v>
      </c>
      <c r="X15" s="14" t="s">
        <v>16</v>
      </c>
      <c r="Y15" s="14" t="s">
        <v>17</v>
      </c>
    </row>
    <row r="16" spans="2:41" ht="23.25" customHeight="1">
      <c r="B16" s="66"/>
      <c r="C16" s="8"/>
      <c r="D16" s="12"/>
      <c r="E16" s="15">
        <f t="shared" ref="E16" si="14">IF(C16&lt;1,0,19)</f>
        <v>0</v>
      </c>
      <c r="G16" s="66"/>
      <c r="H16" s="8"/>
      <c r="I16" s="8"/>
      <c r="J16" s="15">
        <f t="shared" ref="J16" si="15">IF(H16&lt;1,0,IF(H16&lt;12,18,IF(H16&lt;18,20,22)))</f>
        <v>0</v>
      </c>
      <c r="K16" s="9"/>
      <c r="L16" s="67"/>
      <c r="M16" s="8"/>
      <c r="N16" s="8"/>
      <c r="O16" s="15">
        <f t="shared" ref="O16" si="16">IF(M16&lt;1,0,IF(M16&lt;12,25,IF(M16&lt;18,27,29)))</f>
        <v>0</v>
      </c>
      <c r="Q16" s="66"/>
      <c r="R16" s="8"/>
      <c r="S16" s="8"/>
      <c r="T16" s="15">
        <f t="shared" ref="T16" si="17">IF(R16&lt;1,0,IF(R16&lt;12,26,IF(R16&lt;18,30,32)))</f>
        <v>0</v>
      </c>
      <c r="V16" s="59"/>
      <c r="W16" s="8"/>
      <c r="X16" s="8"/>
      <c r="Y16" s="15">
        <f t="shared" ref="Y16" si="18">IF(W16&lt;1,0,IF(W16&lt;12,18,IF(W16&lt;18,20,22)))</f>
        <v>0</v>
      </c>
    </row>
    <row r="17" spans="2:25" ht="23.25" customHeight="1">
      <c r="B17" s="66"/>
      <c r="C17" s="68" t="s">
        <v>1</v>
      </c>
      <c r="D17" s="68"/>
      <c r="E17" s="26">
        <f t="shared" ref="E17" si="19">D16*E16</f>
        <v>0</v>
      </c>
      <c r="G17" s="66"/>
      <c r="H17" s="68" t="s">
        <v>1</v>
      </c>
      <c r="I17" s="68"/>
      <c r="J17" s="26">
        <f t="shared" ref="J17" si="20">I16*J16</f>
        <v>0</v>
      </c>
      <c r="K17" s="10"/>
      <c r="L17" s="67"/>
      <c r="M17" s="68" t="s">
        <v>1</v>
      </c>
      <c r="N17" s="68"/>
      <c r="O17" s="26">
        <f t="shared" ref="O17" si="21">N16*O16</f>
        <v>0</v>
      </c>
      <c r="Q17" s="66"/>
      <c r="R17" s="68" t="s">
        <v>1</v>
      </c>
      <c r="S17" s="68"/>
      <c r="T17" s="26">
        <f t="shared" ref="T17" si="22">S16*T16</f>
        <v>0</v>
      </c>
      <c r="V17" s="60"/>
      <c r="W17" s="64" t="s">
        <v>1</v>
      </c>
      <c r="X17" s="65"/>
      <c r="Y17" s="26">
        <f t="shared" ref="Y17" si="23">X16*Y16</f>
        <v>0</v>
      </c>
    </row>
    <row r="18" spans="2:25">
      <c r="L18" s="17"/>
    </row>
    <row r="19" spans="2:25" ht="20.25" customHeight="1">
      <c r="B19" s="66"/>
      <c r="C19" s="61" t="s">
        <v>10</v>
      </c>
      <c r="D19" s="62"/>
      <c r="E19" s="63"/>
      <c r="G19" s="66"/>
      <c r="H19" s="69" t="s">
        <v>4</v>
      </c>
      <c r="I19" s="69"/>
      <c r="J19" s="69"/>
      <c r="K19" s="6"/>
      <c r="L19" s="67"/>
      <c r="M19" s="61" t="s">
        <v>18</v>
      </c>
      <c r="N19" s="62"/>
      <c r="O19" s="63"/>
      <c r="Q19" s="66"/>
      <c r="R19" s="61" t="s">
        <v>14</v>
      </c>
      <c r="S19" s="62"/>
      <c r="T19" s="63"/>
      <c r="V19" s="18" t="s">
        <v>21</v>
      </c>
      <c r="W19" s="53">
        <f>W21/1.21</f>
        <v>0</v>
      </c>
      <c r="X19" s="54"/>
      <c r="Y19" s="55"/>
    </row>
    <row r="20" spans="2:25" ht="23.25" customHeight="1">
      <c r="B20" s="66"/>
      <c r="C20" s="14" t="s">
        <v>0</v>
      </c>
      <c r="D20" s="14" t="s">
        <v>16</v>
      </c>
      <c r="E20" s="14" t="s">
        <v>17</v>
      </c>
      <c r="G20" s="66"/>
      <c r="H20" s="16" t="s">
        <v>0</v>
      </c>
      <c r="I20" s="16" t="s">
        <v>16</v>
      </c>
      <c r="J20" s="16" t="s">
        <v>17</v>
      </c>
      <c r="K20" s="7"/>
      <c r="L20" s="67"/>
      <c r="M20" s="14" t="s">
        <v>0</v>
      </c>
      <c r="N20" s="14" t="s">
        <v>16</v>
      </c>
      <c r="O20" s="14" t="s">
        <v>17</v>
      </c>
      <c r="Q20" s="66"/>
      <c r="R20" s="14" t="s">
        <v>0</v>
      </c>
      <c r="S20" s="14" t="s">
        <v>16</v>
      </c>
      <c r="T20" s="14" t="s">
        <v>17</v>
      </c>
      <c r="V20" s="18" t="s">
        <v>22</v>
      </c>
      <c r="W20" s="48">
        <f>W21-W19</f>
        <v>0</v>
      </c>
      <c r="X20" s="49"/>
      <c r="Y20" s="49"/>
    </row>
    <row r="21" spans="2:25" ht="23.25" customHeight="1">
      <c r="B21" s="66"/>
      <c r="C21" s="8"/>
      <c r="D21" s="8"/>
      <c r="E21" s="15">
        <f t="shared" ref="E21" si="24">IF(C21&lt;1,0,IF(C21&lt;12,22,IF(C21&lt;18,24,26)))</f>
        <v>0</v>
      </c>
      <c r="G21" s="66"/>
      <c r="H21" s="8"/>
      <c r="I21" s="8"/>
      <c r="J21" s="15">
        <f t="shared" ref="J21" si="25">IF(H21&lt;1,0,IF(H21&lt;12,16,IF(H21&lt;18,18,20)))</f>
        <v>0</v>
      </c>
      <c r="K21" s="9"/>
      <c r="L21" s="67"/>
      <c r="M21" s="8"/>
      <c r="N21" s="8"/>
      <c r="O21" s="15">
        <f t="shared" ref="O21" si="26">IF(M21&lt;1,0,IF(M21&lt;12,17,IF(M21&lt;18,19,21)))</f>
        <v>0</v>
      </c>
      <c r="Q21" s="66"/>
      <c r="R21" s="8"/>
      <c r="S21" s="8"/>
      <c r="T21" s="15">
        <f t="shared" ref="T21" si="27">IF(R21&lt;1,0,IF(R21&lt;12,26,IF(R21&lt;18,30,32)))</f>
        <v>0</v>
      </c>
      <c r="V21" s="50" t="s">
        <v>23</v>
      </c>
      <c r="W21" s="52">
        <f>SUM(Y17,Y12,T22,T17,T12,O22,O17,O12,O7,J22,J17,J12,J7,E22,E17,E12,E7)</f>
        <v>0</v>
      </c>
      <c r="X21" s="52"/>
      <c r="Y21" s="52"/>
    </row>
    <row r="22" spans="2:25" ht="23.25" customHeight="1">
      <c r="B22" s="66"/>
      <c r="C22" s="68" t="s">
        <v>1</v>
      </c>
      <c r="D22" s="68"/>
      <c r="E22" s="26">
        <f t="shared" ref="E22" si="28">D21*E21</f>
        <v>0</v>
      </c>
      <c r="G22" s="66"/>
      <c r="H22" s="68" t="s">
        <v>1</v>
      </c>
      <c r="I22" s="68"/>
      <c r="J22" s="26">
        <f t="shared" ref="J22" si="29">I21*J21</f>
        <v>0</v>
      </c>
      <c r="K22" s="10"/>
      <c r="L22" s="67"/>
      <c r="M22" s="68" t="s">
        <v>1</v>
      </c>
      <c r="N22" s="68"/>
      <c r="O22" s="26">
        <f t="shared" ref="O22" si="30">N21*O21</f>
        <v>0</v>
      </c>
      <c r="Q22" s="66"/>
      <c r="R22" s="68" t="s">
        <v>1</v>
      </c>
      <c r="S22" s="68"/>
      <c r="T22" s="26">
        <f t="shared" ref="T22" si="31">S21*T21</f>
        <v>0</v>
      </c>
      <c r="V22" s="51"/>
      <c r="W22" s="52"/>
      <c r="X22" s="52"/>
      <c r="Y22" s="52"/>
    </row>
    <row r="24" spans="2:25" ht="51" customHeight="1">
      <c r="B24" s="34" t="s">
        <v>33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  <row r="25" spans="2:25" ht="51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</row>
  </sheetData>
  <sheetProtection password="E512" sheet="1" objects="1" scenarios="1" selectLockedCells="1"/>
  <mergeCells count="75">
    <mergeCell ref="H3:J3"/>
    <mergeCell ref="M3:O3"/>
    <mergeCell ref="H4:J4"/>
    <mergeCell ref="C9:E9"/>
    <mergeCell ref="R19:T19"/>
    <mergeCell ref="W3:Y3"/>
    <mergeCell ref="Z3:AB3"/>
    <mergeCell ref="AC3:AE3"/>
    <mergeCell ref="AF3:AH3"/>
    <mergeCell ref="R3:T3"/>
    <mergeCell ref="M4:O4"/>
    <mergeCell ref="M9:O9"/>
    <mergeCell ref="M14:O14"/>
    <mergeCell ref="C4:E4"/>
    <mergeCell ref="R9:T9"/>
    <mergeCell ref="H9:J9"/>
    <mergeCell ref="C14:E14"/>
    <mergeCell ref="H14:J14"/>
    <mergeCell ref="M19:O19"/>
    <mergeCell ref="H7:I7"/>
    <mergeCell ref="H12:I12"/>
    <mergeCell ref="H22:I22"/>
    <mergeCell ref="H17:I17"/>
    <mergeCell ref="M7:N7"/>
    <mergeCell ref="H19:J19"/>
    <mergeCell ref="L4:L7"/>
    <mergeCell ref="L9:L12"/>
    <mergeCell ref="L14:L17"/>
    <mergeCell ref="L19:L22"/>
    <mergeCell ref="W12:X12"/>
    <mergeCell ref="M22:N22"/>
    <mergeCell ref="Q9:Q12"/>
    <mergeCell ref="Q19:Q22"/>
    <mergeCell ref="R14:T14"/>
    <mergeCell ref="R17:S17"/>
    <mergeCell ref="M12:N12"/>
    <mergeCell ref="M17:N17"/>
    <mergeCell ref="R12:S12"/>
    <mergeCell ref="R22:S22"/>
    <mergeCell ref="Q14:Q17"/>
    <mergeCell ref="W9:Y9"/>
    <mergeCell ref="G19:G22"/>
    <mergeCell ref="B4:B7"/>
    <mergeCell ref="B9:B12"/>
    <mergeCell ref="B14:B17"/>
    <mergeCell ref="B19:B22"/>
    <mergeCell ref="G4:G7"/>
    <mergeCell ref="G9:G12"/>
    <mergeCell ref="G14:G17"/>
    <mergeCell ref="C22:D22"/>
    <mergeCell ref="C7:D7"/>
    <mergeCell ref="C12:D12"/>
    <mergeCell ref="C17:D17"/>
    <mergeCell ref="C19:E19"/>
    <mergeCell ref="T5:Y5"/>
    <mergeCell ref="V9:V12"/>
    <mergeCell ref="V14:V17"/>
    <mergeCell ref="W14:Y14"/>
    <mergeCell ref="W17:X17"/>
    <mergeCell ref="H1:L2"/>
    <mergeCell ref="T1:Y2"/>
    <mergeCell ref="N1:R2"/>
    <mergeCell ref="B24:Y25"/>
    <mergeCell ref="W7:Y7"/>
    <mergeCell ref="R7:T7"/>
    <mergeCell ref="B1:B2"/>
    <mergeCell ref="C1:E2"/>
    <mergeCell ref="G1:G2"/>
    <mergeCell ref="W20:Y20"/>
    <mergeCell ref="V21:V22"/>
    <mergeCell ref="W21:Y22"/>
    <mergeCell ref="W19:Y19"/>
    <mergeCell ref="Q4:S4"/>
    <mergeCell ref="Q5:S5"/>
    <mergeCell ref="T4:Y4"/>
  </mergeCells>
  <conditionalFormatting sqref="C21:D21 C6:D6 H11:I11 C11:D11 C16:D16 H6:I6 H16:I16 H21:I21 M6:N6 M11:N11 M16:N16 M21:N21 R11:S11 R16:S16 R21:S21 W11:X11 W16:X16">
    <cfRule type="cellIs" dxfId="1" priority="8" operator="equal">
      <formula>0</formula>
    </cfRule>
  </conditionalFormatting>
  <conditionalFormatting sqref="C21:D21 C6:D6 H11:I11 C11:D11 C16:D16 H6:I6 H16:I16 H21:I21 M6:N6 M11:N11 M16:N16 M21:N21 R11:S11 R16:S16 R21:S21 W11:X11 W16:X16">
    <cfRule type="cellIs" priority="7" operator="greaterThan">
      <formula>0</formula>
    </cfRule>
  </conditionalFormatting>
  <conditionalFormatting sqref="C21:D21 C6:D6 H11:I11 C11:D11 C16:D16 H6:I6 H16:I16 H21:I21 M6:N6 M11:N11 M16:N16 M21:N21 R11:S11 R16:S16 R21:S21 W11:X11 W16:X16">
    <cfRule type="cellIs" dxfId="0" priority="5" operator="equal">
      <formula>0</formula>
    </cfRule>
    <cfRule type="cellIs" priority="6" operator="greaterThan">
      <formula>0</formula>
    </cfRule>
  </conditionalFormatting>
  <dataValidations count="3">
    <dataValidation type="list" allowBlank="1" showInputMessage="1" showErrorMessage="1" sqref="C6 C11 C16">
      <formula1>$AD$4:$AG$4</formula1>
    </dataValidation>
    <dataValidation type="list" allowBlank="1" showInputMessage="1" showErrorMessage="1" sqref="C21 H6 H16 H21 M6 M11 M16 M21 R11 R16 R21 W11 W16">
      <formula1>$AD$5:$AO$5</formula1>
    </dataValidation>
    <dataValidation type="list" allowBlank="1" showInputMessage="1" showErrorMessage="1" sqref="H11">
      <formula1>$AD$6:$AJ$6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oleObject progId="CorelDRAW.Graphic.10" shapeId="1025" r:id="rId4"/>
    <oleObject progId="CorelDRAW.Graphic.10" shapeId="1026" r:id="rId5"/>
    <oleObject progId="CorelDRAW.Graphic.10" shapeId="1027" r:id="rId6"/>
    <oleObject progId="CorelDRAW.Graphic.10" shapeId="1028" r:id="rId7"/>
    <oleObject progId="CorelDRAW.Graphic.10" shapeId="1029" r:id="rId8"/>
    <oleObject progId="CorelDRAW.Graphic.10" shapeId="1030" r:id="rId9"/>
    <oleObject progId="CorelDRAW.Graphic.10" shapeId="1031" r:id="rId10"/>
    <oleObject progId="CorelDRAW.Graphic.10" shapeId="1032" r:id="rId11"/>
    <oleObject progId="CorelDRAW.Graphic.10" shapeId="1033" r:id="rId12"/>
    <oleObject progId="CorelDRAW.Graphic.10" shapeId="1034" r:id="rId13"/>
    <oleObject progId="CorelDRAW.Graphic.10" shapeId="1035" r:id="rId14"/>
    <oleObject progId="CorelDRAW.Graphic.10" shapeId="1036" r:id="rId15"/>
    <oleObject progId="CorelDRAW.Graphic.10" shapeId="1037" r:id="rId16"/>
    <oleObject progId="CorelDRAW.Graphic.10" shapeId="1038" r:id="rId17"/>
    <oleObject progId="CorelDRAW.Graphic.10" shapeId="1039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2020-05-25T22:41:47Z</cp:lastPrinted>
  <dcterms:created xsi:type="dcterms:W3CDTF">2020-05-25T18:45:30Z</dcterms:created>
  <dcterms:modified xsi:type="dcterms:W3CDTF">2020-05-25T23:12:28Z</dcterms:modified>
</cp:coreProperties>
</file>